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<sst xmlns="http://schemas.openxmlformats.org/spreadsheetml/2006/main" count="36" uniqueCount="35">
  <si>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College Loan Calculator</t>
  </si>
  <si>
    <t>Annually</t>
  </si>
  <si>
    <t>4 Years</t>
  </si>
  <si>
    <t>Annual Cost of College You Plan On Attending:</t>
  </si>
  <si>
    <t>Amount You or Your Family Can Contribute:</t>
  </si>
  <si>
    <t>Amount of Scholarship / Grants Available:</t>
  </si>
  <si>
    <t xml:space="preserve">  Amount You Need to Borrow:</t>
  </si>
  <si>
    <t>Monthly</t>
  </si>
  <si>
    <t>Student Loan Interest Rate:</t>
  </si>
  <si>
    <t>Number of Years to Pay:</t>
  </si>
  <si>
    <t>Monthly Payment / Total Loan Repayment:</t>
  </si>
  <si>
    <t>Average Amount You Expect to Earn with Degree:</t>
  </si>
  <si>
    <t xml:space="preserve"> Less State and Federal Taxes:</t>
  </si>
  <si>
    <t xml:space="preserve"> Less Social Security and Medicare:</t>
  </si>
  <si>
    <t xml:space="preserve"> Less Employer Provided Healthcare Insurance:</t>
  </si>
  <si>
    <t>Approximate Take Home Pay:</t>
  </si>
  <si>
    <t xml:space="preserve">  Less Student Loan Payment from Above:</t>
  </si>
  <si>
    <t xml:space="preserve">    Available for Necessities:</t>
  </si>
  <si>
    <t xml:space="preserve">      Housing:</t>
  </si>
  <si>
    <t xml:space="preserve">      Renter's Insurance:</t>
  </si>
  <si>
    <t xml:space="preserve">      Utilities (Gas/Water/Electric/Internet):</t>
  </si>
  <si>
    <t xml:space="preserve">        Gas:</t>
  </si>
  <si>
    <t xml:space="preserve">        Water:</t>
  </si>
  <si>
    <t xml:space="preserve">        Electric:</t>
  </si>
  <si>
    <t xml:space="preserve">        Internet:</t>
  </si>
  <si>
    <t xml:space="preserve">      Cellphone:</t>
  </si>
  <si>
    <t xml:space="preserve">      Food:</t>
  </si>
  <si>
    <t xml:space="preserve">      Transportation/Car/Car Insurance/Repairs:</t>
  </si>
  <si>
    <t xml:space="preserve">        Car Payment / Lease Payment:</t>
  </si>
  <si>
    <t xml:space="preserve">        Insurance:</t>
  </si>
  <si>
    <t xml:space="preserve">        Maintenance/Repairs/Tires/Oil:</t>
  </si>
  <si>
    <t xml:space="preserve">      Clothing:</t>
  </si>
  <si>
    <t xml:space="preserve">      Entertainment:</t>
  </si>
  <si>
    <t xml:space="preserve">        Subtotal - Necessities:</t>
  </si>
  <si>
    <t xml:space="preserve">          Remaining at End of Month (Red is Deficit!):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</si>
</sst>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\ ;[Red]&quot;($&quot;#,##0\)"/>
    <numFmt numFmtId="177" formatCode="&quot;$&quot;#,##0.00\ ;[Red]&quot;($&quot;#,##0.00\)"/>
  </numFmts>
  <fonts count="42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23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6" sqref="C6"/>
    </sheetView>
  </sheetViews>
  <sheetFormatPr defaultColWidth="9.140625" defaultRowHeight="15"/>
  <cols>
    <col min="1" max="1" width="45.8515625" style="0" bestFit="1" customWidth="1"/>
    <col min="2" max="2" width="16.28125" style="0" bestFit="1" customWidth="1"/>
    <col min="3" max="3" width="12.00390625" style="0" bestFit="1" customWidth="1"/>
    <col min="4" max="16384" width="9.28125" style="0" bestFit="1" customWidth="1"/>
  </cols>
  <sheetData>
    <row r="1" ht="15">
      <c r="A1" s="1" t="s">
        <v>0</v>
      </c>
    </row>
    <row r="3" spans="2:3" ht="15">
      <c r="B3" s="2" t="s">
        <v>1</v>
      </c>
      <c r="C3" s="2" t="s">
        <v>2</v>
      </c>
    </row>
    <row r="4" spans="1:3" ht="15">
      <c r="A4" t="s">
        <v>3</v>
      </c>
      <c r="B4" s="3">
        <v>50000</v>
      </c>
      <c r="C4" s="4">
        <f aca="true" t="shared" si="0" ref="C4:C6">B4*4</f>
        <v>200000</v>
      </c>
    </row>
    <row r="5" spans="1:3" ht="15">
      <c r="A5" t="s">
        <v>4</v>
      </c>
      <c r="B5" s="3">
        <v>15000</v>
      </c>
      <c r="C5" s="4">
        <f t="shared" si="0"/>
        <v>60000</v>
      </c>
    </row>
    <row r="6" spans="1:3" ht="15">
      <c r="A6" t="s">
        <v>5</v>
      </c>
      <c r="B6" s="3">
        <v>10000</v>
      </c>
      <c r="C6" s="4">
        <f t="shared" si="0"/>
        <v>40000</v>
      </c>
    </row>
    <row r="7" spans="1:3" ht="15">
      <c r="A7" s="1" t="s">
        <v>6</v>
      </c>
      <c r="C7" s="5">
        <f>C4-C5-C6</f>
        <v>100000</v>
      </c>
    </row>
    <row r="8" ht="15">
      <c r="B8" s="2" t="s">
        <v>7</v>
      </c>
    </row>
    <row r="9" spans="1:3" ht="15">
      <c r="A9" t="s">
        <v>8</v>
      </c>
      <c r="C9" s="6">
        <v>0.04</v>
      </c>
    </row>
    <row r="10" spans="1:3" ht="15">
      <c r="A10" t="s">
        <v>9</v>
      </c>
      <c r="C10" s="7">
        <v>10</v>
      </c>
    </row>
    <row r="11" spans="1:3" ht="15">
      <c r="A11" t="s">
        <v>10</v>
      </c>
      <c r="B11" s="8">
        <f>C11</f>
        <v>-1012.4513816487959</v>
      </c>
      <c r="C11" s="8">
        <f>PMT(C9/12,12*C10,C7,0,0)</f>
        <v>-1012.4513816487959</v>
      </c>
    </row>
    <row r="13" spans="1:3" ht="15">
      <c r="A13" t="s">
        <v>11</v>
      </c>
      <c r="C13" s="3">
        <v>60000</v>
      </c>
    </row>
    <row r="14" spans="1:3" ht="15">
      <c r="A14" t="s">
        <v>12</v>
      </c>
      <c r="B14" s="9">
        <v>0.2</v>
      </c>
      <c r="C14" s="4">
        <f>B14*C13</f>
        <v>12000</v>
      </c>
    </row>
    <row r="15" spans="1:3" ht="15">
      <c r="A15" t="s">
        <v>13</v>
      </c>
      <c r="B15" s="9">
        <v>0.08</v>
      </c>
      <c r="C15" s="4">
        <f>B15*C13</f>
        <v>4800</v>
      </c>
    </row>
    <row r="16" spans="1:3" ht="15">
      <c r="A16" t="s">
        <v>14</v>
      </c>
      <c r="B16" s="10">
        <v>250</v>
      </c>
      <c r="C16" s="4">
        <f>12*B16</f>
        <v>3000</v>
      </c>
    </row>
    <row r="17" spans="1:3" ht="15">
      <c r="A17" t="s">
        <v>15</v>
      </c>
      <c r="B17" s="11">
        <f>C17/12</f>
        <v>3350</v>
      </c>
      <c r="C17" s="12">
        <f>C13-SUM(C14:C16)</f>
        <v>40200</v>
      </c>
    </row>
    <row r="18" spans="1:2" ht="15">
      <c r="A18" t="s">
        <v>16</v>
      </c>
      <c r="B18" s="8">
        <f>B11</f>
        <v>-1012.4513816487959</v>
      </c>
    </row>
    <row r="19" spans="1:2" ht="15">
      <c r="A19" t="s">
        <v>17</v>
      </c>
      <c r="B19" s="11">
        <f>B17+B18</f>
        <v>2337.548618351204</v>
      </c>
    </row>
    <row r="20" spans="1:2" ht="15">
      <c r="A20" t="s">
        <v>18</v>
      </c>
      <c r="B20" s="3">
        <v>1200</v>
      </c>
    </row>
    <row r="21" spans="1:2" ht="15">
      <c r="A21" t="s">
        <v>19</v>
      </c>
      <c r="B21" s="3">
        <v>15</v>
      </c>
    </row>
    <row r="22" spans="1:2" ht="15">
      <c r="A22" s="1" t="s">
        <v>20</v>
      </c>
      <c r="B22" s="3"/>
    </row>
    <row r="23" spans="1:2" ht="15">
      <c r="A23" t="s">
        <v>21</v>
      </c>
      <c r="B23" s="3">
        <v>25</v>
      </c>
    </row>
    <row r="24" spans="1:2" ht="15">
      <c r="A24" t="s">
        <v>22</v>
      </c>
      <c r="B24" s="3">
        <v>25</v>
      </c>
    </row>
    <row r="25" spans="1:2" ht="15">
      <c r="A25" t="s">
        <v>23</v>
      </c>
      <c r="B25" s="3">
        <v>25</v>
      </c>
    </row>
    <row r="26" spans="1:2" ht="15">
      <c r="A26" t="s">
        <v>24</v>
      </c>
      <c r="B26" s="3">
        <v>50</v>
      </c>
    </row>
    <row r="27" spans="1:2" ht="15">
      <c r="A27" t="s">
        <v>25</v>
      </c>
      <c r="B27" s="3">
        <v>80</v>
      </c>
    </row>
    <row r="28" spans="1:2" ht="15">
      <c r="A28" t="s">
        <v>26</v>
      </c>
      <c r="B28" s="3">
        <v>300</v>
      </c>
    </row>
    <row r="29" spans="1:2" ht="15">
      <c r="A29" s="1" t="s">
        <v>27</v>
      </c>
      <c r="B29" s="3"/>
    </row>
    <row r="30" spans="1:2" ht="15">
      <c r="A30" t="s">
        <v>28</v>
      </c>
      <c r="B30" s="3">
        <v>300</v>
      </c>
    </row>
    <row r="31" spans="1:2" ht="15">
      <c r="A31" t="s">
        <v>29</v>
      </c>
      <c r="B31" s="3">
        <v>70</v>
      </c>
    </row>
    <row r="32" spans="1:2" ht="15">
      <c r="A32" t="s">
        <v>21</v>
      </c>
      <c r="B32" s="3">
        <v>80</v>
      </c>
    </row>
    <row r="33" spans="1:2" ht="15">
      <c r="A33" t="s">
        <v>30</v>
      </c>
      <c r="B33" s="3">
        <v>50</v>
      </c>
    </row>
    <row r="34" spans="1:2" ht="15">
      <c r="A34" t="s">
        <v>31</v>
      </c>
      <c r="B34" s="3">
        <v>100</v>
      </c>
    </row>
    <row r="35" spans="1:2" ht="15">
      <c r="A35" t="s">
        <v>32</v>
      </c>
      <c r="B35" s="3">
        <v>50</v>
      </c>
    </row>
    <row r="36" spans="1:2" ht="15">
      <c r="A36" t="s">
        <v>33</v>
      </c>
      <c r="B36" s="12">
        <f>SUM(B20:B35)</f>
        <v>2370</v>
      </c>
    </row>
    <row r="37" spans="1:2" ht="15">
      <c r="A37" s="1" t="s">
        <v>34</v>
      </c>
      <c r="B37" s="12">
        <f>B19-B36</f>
        <v>-32.45138164879609</v>
      </c>
    </row>
  </sheetData>
  <sheetProtection selectLockedCells="1" selectUnlockedCells="1"/>
  <printOptions/>
  <pageMargins left="0.79" right="0.79" top="1.02" bottom="1.02" header="0.79" footer="0.79"/>
  <pageSetup firstPageNumber="1" useFirstPageNumber="1" horizontalDpi="300" verticalDpi="300" orientation="portrait" paperSize="9"/>
  <headerFooter scaleWithDoc="0"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2008-01-26T01:43:47Z</dcterms:created>
  <dcterms:modified xsi:type="dcterms:W3CDTF">2017-07-15T17:18:07Z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">
    <vt:lpwstr/>
  </property>
  <property fmtid="{D5CDD505-2E9C-101B-9397-08002B2CF9AE}" pid="4" name="Info">
    <vt:lpwstr/>
  </property>
  <property fmtid="{D5CDD505-2E9C-101B-9397-08002B2CF9AE}" pid="5" name="Info">
    <vt:lpwstr/>
  </property>
  <property fmtid="{D5CDD505-2E9C-101B-9397-08002B2CF9AE}" pid="6" name="Info">
    <vt:lpwstr/>
  </property>
  <property fmtid="{D5CDD505-2E9C-101B-9397-08002B2CF9AE}" pid="7" name="KSOProductBuildV">
    <vt:lpwstr>1033-10.2.0.5871</vt:lpwstr>
  </property>
</Properties>
</file>